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4915" windowHeight="12075"/>
  </bookViews>
  <sheets>
    <sheet name="Ist-Zustand" sheetId="1" r:id="rId1"/>
    <sheet name="Kalkulation Soll-Zustand" sheetId="2" r:id="rId2"/>
  </sheets>
  <definedNames>
    <definedName name="_xlnm.Print_Area" localSheetId="0">'Ist-Zustand'!$A$1:$K$39</definedName>
    <definedName name="_xlnm.Print_Area" localSheetId="1">'Kalkulation Soll-Zustand'!$A$1:$K$44</definedName>
  </definedNames>
  <calcPr calcId="125725"/>
</workbook>
</file>

<file path=xl/calcChain.xml><?xml version="1.0" encoding="utf-8"?>
<calcChain xmlns="http://schemas.openxmlformats.org/spreadsheetml/2006/main">
  <c r="B35" i="1"/>
  <c r="B40" i="2"/>
  <c r="J39"/>
  <c r="H39"/>
  <c r="J38"/>
  <c r="H38"/>
  <c r="J37"/>
  <c r="H37"/>
  <c r="J36"/>
  <c r="H36"/>
  <c r="J35"/>
  <c r="H35"/>
  <c r="J34"/>
  <c r="H34"/>
  <c r="B29"/>
  <c r="B20"/>
  <c r="C29" s="1"/>
  <c r="B17"/>
  <c r="G8"/>
  <c r="G6"/>
  <c r="J29" i="1"/>
  <c r="H29"/>
  <c r="B15"/>
  <c r="F24" s="1"/>
  <c r="J31"/>
  <c r="J32"/>
  <c r="J33"/>
  <c r="J36" s="1"/>
  <c r="J34"/>
  <c r="H31"/>
  <c r="H32"/>
  <c r="H33"/>
  <c r="H34"/>
  <c r="J30"/>
  <c r="H30"/>
  <c r="B12"/>
  <c r="B43" i="2" l="1"/>
  <c r="J41"/>
  <c r="H41"/>
  <c r="B24" i="1"/>
  <c r="H36"/>
  <c r="F29" i="2"/>
  <c r="C24" i="1"/>
  <c r="B38" l="1"/>
</calcChain>
</file>

<file path=xl/sharedStrings.xml><?xml version="1.0" encoding="utf-8"?>
<sst xmlns="http://schemas.openxmlformats.org/spreadsheetml/2006/main" count="164" uniqueCount="50">
  <si>
    <t>Wieviel Liter Wasser trinken Sie täglich ?</t>
  </si>
  <si>
    <t>Liter</t>
  </si>
  <si>
    <t>Je nach Alter sollten Jugendliche und Erwachsene pro Tag zwischen 30 und 40 ml Wasser pro Kilogramm Körpergewicht aufnehmen. Als Merkregel gilt für gesunde Erwachsene: ca. ein ml Wasser pro ein kcal und pro Tag. Bei 2.500 kcal ergibt das 2,5 Liter bei Erwachsenen pro Tag.</t>
  </si>
  <si>
    <t>Ihr Gewicht:</t>
  </si>
  <si>
    <t>ml</t>
  </si>
  <si>
    <t>Annahme:</t>
  </si>
  <si>
    <t>kcal</t>
  </si>
  <si>
    <t>soviel Wasser sollten Sie trinken bei:</t>
  </si>
  <si>
    <t>Abhängig vom Alter empfiehlt die Deutsche Gesellschaft für Ernährung (DGE) täglich folgende Trinkmengen, Angaben in Millilitern (ml): 1- bis 3-Jährige etwa 820 ml. 4- bis 6-Jährige etwa 940 ml. 7- bis 9-Jährige etwa 970 ml.</t>
  </si>
  <si>
    <t>Merke Person 1</t>
  </si>
  <si>
    <t>Merke Person 2</t>
  </si>
  <si>
    <t>Merke Person 3</t>
  </si>
  <si>
    <t>Merke Person 4</t>
  </si>
  <si>
    <t>Merke Person 5</t>
  </si>
  <si>
    <t>Summe der gemerkten Personen</t>
  </si>
  <si>
    <t>Tragen Sie die Gesamtsumme oben im grünen Feld ein</t>
  </si>
  <si>
    <t>Merke Person 6</t>
  </si>
  <si>
    <t>So viel Wasser trinken Sie im Jahr:</t>
  </si>
  <si>
    <t>Wieviel bezahlen Sie im Handel für eine</t>
  </si>
  <si>
    <t>Wasserflasche ?</t>
  </si>
  <si>
    <t>Euro</t>
  </si>
  <si>
    <t>Wieviel Volumen hat eine Flasche ?</t>
  </si>
  <si>
    <t>z.B. 750ml entspricht 0,75 Liter / oder 1 Liter</t>
  </si>
  <si>
    <t>Zusätzlicher Wasserverbrauch:</t>
  </si>
  <si>
    <t>zum Salat/Obst/Gemüse waschen</t>
  </si>
  <si>
    <t>zum Reinigen/Dampfbügeleisen, etc.</t>
  </si>
  <si>
    <t>Sonstiges</t>
  </si>
  <si>
    <t>für meine Tiere</t>
  </si>
  <si>
    <t>kalkuliert mit</t>
  </si>
  <si>
    <t>€ pro Ltr.</t>
  </si>
  <si>
    <t>ergibt</t>
  </si>
  <si>
    <t>im Monat</t>
  </si>
  <si>
    <t>im Jahr</t>
  </si>
  <si>
    <t>Zwischensumme:</t>
  </si>
  <si>
    <t>Das Wasser aus dem Hahn einschließlich des Abwassers kostet im Land rund 0,4 Cent je Liter. (entspricht 0,04 EUR)</t>
  </si>
  <si>
    <t>zum Kochen verwende ich täglich ca.</t>
  </si>
  <si>
    <t>Sollten Sie statt Trinkwasser gekauftes Wasser verwenden können Sie es hier kalkulieren und berücksichtigen.</t>
  </si>
  <si>
    <t>Soviel geben Sie im Jahr für Ihr Wasser aus:</t>
  </si>
  <si>
    <t>innerhalb der 30 Jahren Nutzungsdauer (ohne Inflation!)</t>
  </si>
  <si>
    <t>für Kaffee/Tee verwende ich täglich ca.</t>
  </si>
  <si>
    <t>Soviel Geld geben Sie aus…</t>
  </si>
  <si>
    <t>Wieviel Sie und Ihre Familie aktuell trinken</t>
  </si>
  <si>
    <t>Soviel Liter Wasser sollten Sie trinken:</t>
  </si>
  <si>
    <t>Vergleichbares gutes Wasser aus dem Handel wie z.B. Plose, Lauretaner, Black Forrest, etc.</t>
  </si>
  <si>
    <t>Liter gesamt</t>
  </si>
  <si>
    <t>Wir nehmen jetzt mal an, dass wir auch gutes Wasser für alles Andere nutzen wollen!</t>
  </si>
  <si>
    <t>Soviel Geld müssten Sie ausgeben…</t>
  </si>
  <si>
    <t>für gleichwertige Wasserqualität</t>
  </si>
  <si>
    <r>
      <t xml:space="preserve">Fazit: Es ist </t>
    </r>
    <r>
      <rPr>
        <b/>
        <sz val="11"/>
        <color theme="1"/>
        <rFont val="Calibri"/>
        <family val="2"/>
        <scheme val="minor"/>
      </rPr>
      <t>teurer</t>
    </r>
    <r>
      <rPr>
        <sz val="11"/>
        <color theme="1"/>
        <rFont val="Calibri"/>
        <family val="2"/>
        <scheme val="minor"/>
      </rPr>
      <t xml:space="preserve"> sich die Wasserveredelungsanlage </t>
    </r>
    <r>
      <rPr>
        <b/>
        <sz val="11"/>
        <color theme="1"/>
        <rFont val="Calibri"/>
        <family val="2"/>
        <scheme val="minor"/>
      </rPr>
      <t>nicht</t>
    </r>
    <r>
      <rPr>
        <sz val="11"/>
        <color theme="1"/>
        <rFont val="Calibri"/>
        <family val="2"/>
        <scheme val="minor"/>
      </rPr>
      <t xml:space="preserve"> zu holen!</t>
    </r>
  </si>
  <si>
    <t>Fazit: Für vergleichbare Qualität müssen Sie tief in die Tasche greifen!</t>
  </si>
</sst>
</file>

<file path=xl/styles.xml><?xml version="1.0" encoding="utf-8"?>
<styleSheet xmlns="http://schemas.openxmlformats.org/spreadsheetml/2006/main">
  <numFmts count="2">
    <numFmt numFmtId="164" formatCode="#,##0\ &quot;€&quot;"/>
    <numFmt numFmtId="165" formatCode="#,##0.00\ &quot;€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4" borderId="1" xfId="0" applyFill="1" applyBorder="1"/>
    <xf numFmtId="0" fontId="1" fillId="4" borderId="1" xfId="0" applyFont="1" applyFill="1" applyBorder="1"/>
    <xf numFmtId="2" fontId="1" fillId="4" borderId="1" xfId="0" applyNumberFormat="1" applyFont="1" applyFill="1" applyBorder="1"/>
    <xf numFmtId="2" fontId="3" fillId="4" borderId="1" xfId="0" applyNumberFormat="1" applyFont="1" applyFill="1" applyBorder="1"/>
    <xf numFmtId="0" fontId="1" fillId="5" borderId="0" xfId="0" applyFont="1" applyFill="1"/>
    <xf numFmtId="0" fontId="0" fillId="5" borderId="0" xfId="0" applyFill="1"/>
    <xf numFmtId="0" fontId="2" fillId="5" borderId="0" xfId="0" applyFont="1" applyFill="1"/>
    <xf numFmtId="0" fontId="4" fillId="5" borderId="0" xfId="0" applyFont="1" applyFill="1"/>
    <xf numFmtId="0" fontId="1" fillId="5" borderId="0" xfId="0" applyFont="1" applyFill="1" applyAlignment="1">
      <alignment horizontal="center"/>
    </xf>
    <xf numFmtId="2" fontId="0" fillId="5" borderId="1" xfId="0" applyNumberFormat="1" applyFill="1" applyBorder="1"/>
    <xf numFmtId="0" fontId="0" fillId="5" borderId="0" xfId="0" applyFill="1" applyBorder="1"/>
    <xf numFmtId="0" fontId="1" fillId="5" borderId="0" xfId="0" applyFont="1" applyFill="1" applyBorder="1"/>
    <xf numFmtId="2" fontId="1" fillId="2" borderId="1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2" fillId="5" borderId="0" xfId="0" applyFont="1" applyFill="1" applyAlignment="1">
      <alignment wrapText="1"/>
    </xf>
    <xf numFmtId="0" fontId="0" fillId="5" borderId="0" xfId="0" applyFill="1" applyAlignment="1"/>
    <xf numFmtId="0" fontId="0" fillId="5" borderId="2" xfId="0" applyFill="1" applyBorder="1" applyAlignment="1"/>
    <xf numFmtId="0" fontId="0" fillId="5" borderId="0" xfId="0" applyFill="1" applyAlignment="1">
      <alignment wrapText="1"/>
    </xf>
    <xf numFmtId="0" fontId="2" fillId="5" borderId="0" xfId="0" applyFont="1" applyFill="1" applyAlignment="1">
      <alignment vertical="top" wrapText="1"/>
    </xf>
    <xf numFmtId="0" fontId="0" fillId="2" borderId="0" xfId="0" applyFill="1" applyAlignment="1"/>
    <xf numFmtId="0" fontId="0" fillId="5" borderId="0" xfId="0" applyFill="1" applyAlignment="1">
      <alignment horizontal="center"/>
    </xf>
    <xf numFmtId="0" fontId="0" fillId="5" borderId="3" xfId="0" applyFill="1" applyBorder="1" applyAlignment="1"/>
    <xf numFmtId="0" fontId="0" fillId="5" borderId="4" xfId="0" applyFill="1" applyBorder="1" applyAlignment="1"/>
    <xf numFmtId="0" fontId="0" fillId="5" borderId="5" xfId="0" applyFill="1" applyBorder="1" applyAlignment="1"/>
    <xf numFmtId="0" fontId="0" fillId="5" borderId="6" xfId="0" applyFill="1" applyBorder="1" applyAlignment="1"/>
    <xf numFmtId="0" fontId="0" fillId="5" borderId="7" xfId="0" applyFill="1" applyBorder="1" applyAlignment="1"/>
    <xf numFmtId="0" fontId="0" fillId="5" borderId="8" xfId="0" applyFill="1" applyBorder="1"/>
    <xf numFmtId="165" fontId="1" fillId="4" borderId="0" xfId="0" applyNumberFormat="1" applyFont="1" applyFill="1"/>
    <xf numFmtId="165" fontId="1" fillId="4" borderId="0" xfId="0" applyNumberFormat="1" applyFont="1" applyFill="1" applyBorder="1"/>
    <xf numFmtId="164" fontId="1" fillId="4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wrapText="1"/>
    </xf>
    <xf numFmtId="0" fontId="0" fillId="0" borderId="0" xfId="0" applyAlignment="1"/>
    <xf numFmtId="0" fontId="4" fillId="4" borderId="0" xfId="0" applyFont="1" applyFill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="145" zoomScaleNormal="145" workbookViewId="0">
      <selection activeCell="B2" sqref="B2"/>
    </sheetView>
  </sheetViews>
  <sheetFormatPr baseColWidth="10" defaultRowHeight="15"/>
  <cols>
    <col min="1" max="1" width="37.5703125" bestFit="1" customWidth="1"/>
    <col min="4" max="4" width="12" customWidth="1"/>
    <col min="6" max="6" width="9" customWidth="1"/>
    <col min="7" max="7" width="7.42578125" customWidth="1"/>
  </cols>
  <sheetData>
    <row r="1" spans="1:11">
      <c r="A1" s="19"/>
      <c r="B1" s="19"/>
      <c r="C1" s="19"/>
      <c r="D1" s="19"/>
      <c r="E1" s="19"/>
      <c r="F1" s="19"/>
      <c r="G1" s="19"/>
      <c r="H1" s="19"/>
      <c r="I1" s="6"/>
      <c r="J1" s="6"/>
      <c r="K1" s="6"/>
    </row>
    <row r="2" spans="1:11">
      <c r="A2" s="5" t="s">
        <v>0</v>
      </c>
      <c r="B2" s="13">
        <v>4</v>
      </c>
      <c r="C2" s="5" t="s">
        <v>1</v>
      </c>
      <c r="D2" s="19"/>
      <c r="E2" s="19"/>
      <c r="F2" s="19"/>
      <c r="G2" s="19"/>
      <c r="H2" s="19"/>
      <c r="I2" s="6"/>
      <c r="J2" s="6"/>
      <c r="K2" s="6"/>
    </row>
    <row r="3" spans="1:11">
      <c r="A3" s="19"/>
      <c r="B3" s="19"/>
      <c r="C3" s="19"/>
      <c r="D3" s="19"/>
      <c r="E3" s="19"/>
      <c r="F3" s="19"/>
      <c r="G3" s="19"/>
      <c r="H3" s="19"/>
      <c r="I3" s="6"/>
      <c r="J3" s="6"/>
      <c r="K3" s="6"/>
    </row>
    <row r="4" spans="1:11">
      <c r="A4" s="18"/>
      <c r="B4" s="19"/>
      <c r="C4" s="19"/>
      <c r="D4" s="19"/>
      <c r="E4" s="19"/>
      <c r="F4" s="19"/>
      <c r="G4" s="19"/>
      <c r="H4" s="19"/>
      <c r="I4" s="6"/>
      <c r="J4" s="6"/>
      <c r="K4" s="6"/>
    </row>
    <row r="5" spans="1:11">
      <c r="A5" s="19"/>
      <c r="B5" s="19"/>
      <c r="C5" s="19"/>
      <c r="D5" s="19"/>
      <c r="E5" s="19"/>
      <c r="F5" s="19"/>
      <c r="G5" s="19"/>
      <c r="H5" s="19"/>
      <c r="I5" s="6"/>
      <c r="J5" s="6"/>
      <c r="K5" s="6"/>
    </row>
    <row r="6" spans="1:11" ht="15" customHeight="1">
      <c r="A6" s="22" t="s">
        <v>41</v>
      </c>
      <c r="B6" s="15">
        <v>2</v>
      </c>
      <c r="C6" s="6" t="s">
        <v>9</v>
      </c>
      <c r="D6" s="6"/>
      <c r="E6" s="19"/>
      <c r="F6" s="19"/>
      <c r="G6" s="19"/>
      <c r="H6" s="19"/>
      <c r="I6" s="6"/>
      <c r="J6" s="6"/>
      <c r="K6" s="6"/>
    </row>
    <row r="7" spans="1:11">
      <c r="A7" s="22"/>
      <c r="B7" s="15">
        <v>1</v>
      </c>
      <c r="C7" s="6" t="s">
        <v>10</v>
      </c>
      <c r="D7" s="6"/>
      <c r="E7" s="19"/>
      <c r="F7" s="19"/>
      <c r="G7" s="19"/>
      <c r="H7" s="19"/>
      <c r="I7" s="6"/>
      <c r="J7" s="6"/>
      <c r="K7" s="6"/>
    </row>
    <row r="8" spans="1:11">
      <c r="A8" s="22"/>
      <c r="B8" s="15">
        <v>1</v>
      </c>
      <c r="C8" s="6" t="s">
        <v>11</v>
      </c>
      <c r="D8" s="6"/>
      <c r="E8" s="19"/>
      <c r="F8" s="19"/>
      <c r="G8" s="19"/>
      <c r="H8" s="19"/>
      <c r="I8" s="6"/>
      <c r="J8" s="6"/>
      <c r="K8" s="6"/>
    </row>
    <row r="9" spans="1:11">
      <c r="A9" s="22"/>
      <c r="B9" s="15"/>
      <c r="C9" s="6" t="s">
        <v>12</v>
      </c>
      <c r="D9" s="6"/>
      <c r="E9" s="19"/>
      <c r="F9" s="19"/>
      <c r="G9" s="19"/>
      <c r="H9" s="19"/>
      <c r="I9" s="6"/>
      <c r="J9" s="6"/>
      <c r="K9" s="6"/>
    </row>
    <row r="10" spans="1:11">
      <c r="A10" s="21"/>
      <c r="B10" s="15"/>
      <c r="C10" s="6" t="s">
        <v>13</v>
      </c>
      <c r="D10" s="6"/>
      <c r="E10" s="19"/>
      <c r="F10" s="19"/>
      <c r="G10" s="19"/>
      <c r="H10" s="19"/>
      <c r="I10" s="6"/>
      <c r="J10" s="6"/>
      <c r="K10" s="6"/>
    </row>
    <row r="11" spans="1:11">
      <c r="A11" s="21"/>
      <c r="B11" s="15"/>
      <c r="C11" s="6" t="s">
        <v>16</v>
      </c>
      <c r="D11" s="6"/>
      <c r="E11" s="19"/>
      <c r="F11" s="19"/>
      <c r="G11" s="19"/>
      <c r="H11" s="19"/>
      <c r="I11" s="6"/>
      <c r="J11" s="6"/>
      <c r="K11" s="6"/>
    </row>
    <row r="12" spans="1:11">
      <c r="A12" s="19"/>
      <c r="B12" s="3">
        <f>SUM(B6:B11)</f>
        <v>4</v>
      </c>
      <c r="C12" s="5" t="s">
        <v>14</v>
      </c>
      <c r="D12" s="6"/>
      <c r="E12" s="6"/>
      <c r="F12" s="6"/>
      <c r="G12" s="6"/>
      <c r="H12" s="6"/>
      <c r="I12" s="6"/>
      <c r="J12" s="6"/>
      <c r="K12" s="6"/>
    </row>
    <row r="13" spans="1:11">
      <c r="A13" s="19"/>
      <c r="B13" s="6"/>
      <c r="C13" s="23" t="s">
        <v>15</v>
      </c>
      <c r="D13" s="23"/>
      <c r="E13" s="23"/>
      <c r="F13" s="23"/>
      <c r="G13" s="23"/>
      <c r="H13" s="6"/>
      <c r="I13" s="6"/>
      <c r="J13" s="6"/>
      <c r="K13" s="6"/>
    </row>
    <row r="14" spans="1:11">
      <c r="A14" s="19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>
      <c r="A15" s="6" t="s">
        <v>17</v>
      </c>
      <c r="B15" s="2">
        <f>B2*365</f>
        <v>1460</v>
      </c>
      <c r="C15" s="5" t="s">
        <v>1</v>
      </c>
      <c r="D15" s="19"/>
      <c r="E15" s="19"/>
      <c r="F15" s="19"/>
      <c r="G15" s="19"/>
      <c r="H15" s="19"/>
      <c r="I15" s="6"/>
      <c r="J15" s="6"/>
      <c r="K15" s="6"/>
    </row>
    <row r="16" spans="1:11">
      <c r="A16" s="6"/>
      <c r="B16" s="6"/>
      <c r="C16" s="6"/>
      <c r="D16" s="19"/>
      <c r="E16" s="19"/>
      <c r="F16" s="19"/>
      <c r="G16" s="19"/>
      <c r="H16" s="19"/>
      <c r="I16" s="6"/>
      <c r="J16" s="6"/>
      <c r="K16" s="6"/>
    </row>
    <row r="17" spans="1:11">
      <c r="A17" s="5" t="s">
        <v>18</v>
      </c>
      <c r="B17" s="6"/>
      <c r="C17" s="6"/>
      <c r="D17" s="19"/>
      <c r="E17" s="19"/>
      <c r="F17" s="19"/>
      <c r="G17" s="19"/>
      <c r="H17" s="19"/>
      <c r="I17" s="6"/>
      <c r="J17" s="6"/>
      <c r="K17" s="6"/>
    </row>
    <row r="18" spans="1:11">
      <c r="A18" s="5" t="s">
        <v>19</v>
      </c>
      <c r="B18" s="16">
        <v>0.28999999999999998</v>
      </c>
      <c r="C18" s="6" t="s">
        <v>20</v>
      </c>
      <c r="D18" s="19"/>
      <c r="E18" s="19"/>
      <c r="F18" s="19"/>
      <c r="G18" s="19"/>
      <c r="H18" s="19"/>
      <c r="I18" s="6"/>
      <c r="J18" s="6"/>
      <c r="K18" s="6"/>
    </row>
    <row r="19" spans="1:11">
      <c r="A19" s="6"/>
      <c r="B19" s="6"/>
      <c r="C19" s="6"/>
      <c r="D19" s="19"/>
      <c r="E19" s="19"/>
      <c r="F19" s="19"/>
      <c r="G19" s="19"/>
      <c r="H19" s="19"/>
      <c r="I19" s="6"/>
      <c r="J19" s="6"/>
      <c r="K19" s="6"/>
    </row>
    <row r="20" spans="1:11">
      <c r="A20" s="5" t="s">
        <v>21</v>
      </c>
      <c r="B20" s="17">
        <v>1.5</v>
      </c>
      <c r="C20" s="6" t="s">
        <v>1</v>
      </c>
      <c r="D20" s="19"/>
      <c r="E20" s="19"/>
      <c r="F20" s="19"/>
      <c r="G20" s="19"/>
      <c r="H20" s="19"/>
      <c r="I20" s="6"/>
      <c r="J20" s="6"/>
      <c r="K20" s="6"/>
    </row>
    <row r="21" spans="1:11">
      <c r="A21" s="7" t="s">
        <v>22</v>
      </c>
      <c r="B21" s="6"/>
      <c r="C21" s="6"/>
      <c r="D21" s="19"/>
      <c r="E21" s="19"/>
      <c r="F21" s="19"/>
      <c r="G21" s="19"/>
      <c r="H21" s="19"/>
      <c r="I21" s="6"/>
      <c r="J21" s="6"/>
      <c r="K21" s="6"/>
    </row>
    <row r="22" spans="1:11" ht="15.75" thickBot="1">
      <c r="A22" s="6"/>
      <c r="B22" s="6"/>
      <c r="C22" s="6"/>
      <c r="D22" s="19"/>
      <c r="E22" s="19"/>
      <c r="F22" s="19"/>
      <c r="G22" s="19"/>
      <c r="H22" s="19"/>
      <c r="I22" s="6"/>
      <c r="J22" s="6"/>
      <c r="K22" s="6"/>
    </row>
    <row r="23" spans="1:11">
      <c r="A23" s="5" t="s">
        <v>40</v>
      </c>
      <c r="B23" s="24" t="s">
        <v>31</v>
      </c>
      <c r="C23" s="24" t="s">
        <v>32</v>
      </c>
      <c r="D23" s="5"/>
      <c r="E23" s="25" t="s">
        <v>38</v>
      </c>
      <c r="F23" s="26"/>
      <c r="G23" s="26"/>
      <c r="H23" s="26"/>
      <c r="I23" s="27"/>
      <c r="J23" s="6"/>
      <c r="K23" s="6"/>
    </row>
    <row r="24" spans="1:11" ht="15.75" thickBot="1">
      <c r="A24" s="5"/>
      <c r="B24" s="31">
        <f>(B15/B20)*B18/12</f>
        <v>23.522222222222222</v>
      </c>
      <c r="C24" s="32">
        <f>(B15/B20)*B18</f>
        <v>282.26666666666665</v>
      </c>
      <c r="D24" s="5"/>
      <c r="E24" s="28"/>
      <c r="F24" s="33">
        <f>(B15/B20)*B18*30</f>
        <v>8468</v>
      </c>
      <c r="G24" s="33"/>
      <c r="H24" s="29"/>
      <c r="I24" s="30"/>
      <c r="J24" s="6"/>
      <c r="K24" s="6"/>
    </row>
    <row r="25" spans="1:11">
      <c r="A25" s="19"/>
      <c r="B25" s="19"/>
      <c r="C25" s="19"/>
      <c r="D25" s="19"/>
      <c r="E25" s="19"/>
      <c r="F25" s="19"/>
      <c r="G25" s="19"/>
      <c r="H25" s="19"/>
      <c r="I25" s="6"/>
      <c r="J25" s="6"/>
      <c r="K25" s="6"/>
    </row>
    <row r="26" spans="1:11">
      <c r="A26" s="8" t="s">
        <v>23</v>
      </c>
      <c r="B26" s="7" t="s">
        <v>34</v>
      </c>
      <c r="C26" s="6"/>
      <c r="D26" s="6"/>
      <c r="E26" s="6"/>
      <c r="F26" s="6"/>
      <c r="G26" s="6"/>
      <c r="H26" s="6"/>
      <c r="I26" s="6"/>
      <c r="J26" s="6"/>
      <c r="K26" s="6"/>
    </row>
    <row r="27" spans="1:11">
      <c r="A27" s="8"/>
      <c r="B27" s="7" t="s">
        <v>36</v>
      </c>
      <c r="C27" s="6"/>
      <c r="D27" s="6"/>
      <c r="E27" s="6"/>
      <c r="F27" s="6"/>
      <c r="G27" s="6"/>
      <c r="H27" s="6"/>
      <c r="I27" s="6"/>
      <c r="J27" s="6"/>
      <c r="K27" s="6"/>
    </row>
    <row r="28" spans="1:11">
      <c r="A28" s="7"/>
      <c r="B28" s="6"/>
      <c r="C28" s="6"/>
      <c r="D28" s="6"/>
      <c r="E28" s="6"/>
      <c r="F28" s="6"/>
      <c r="G28" s="6"/>
      <c r="H28" s="9" t="s">
        <v>31</v>
      </c>
      <c r="I28" s="6"/>
      <c r="J28" s="9" t="s">
        <v>32</v>
      </c>
      <c r="K28" s="6"/>
    </row>
    <row r="29" spans="1:11">
      <c r="A29" s="6" t="s">
        <v>39</v>
      </c>
      <c r="B29" s="17">
        <v>1</v>
      </c>
      <c r="C29" s="6" t="s">
        <v>1</v>
      </c>
      <c r="D29" s="6" t="s">
        <v>28</v>
      </c>
      <c r="E29" s="17">
        <v>0.04</v>
      </c>
      <c r="F29" s="6" t="s">
        <v>29</v>
      </c>
      <c r="G29" s="6" t="s">
        <v>30</v>
      </c>
      <c r="H29" s="10">
        <f>((B29*365)/12)*E29</f>
        <v>1.2166666666666668</v>
      </c>
      <c r="I29" s="11" t="s">
        <v>20</v>
      </c>
      <c r="J29" s="10">
        <f>(B29*365)*E29</f>
        <v>14.6</v>
      </c>
      <c r="K29" s="11" t="s">
        <v>20</v>
      </c>
    </row>
    <row r="30" spans="1:11">
      <c r="A30" s="6" t="s">
        <v>35</v>
      </c>
      <c r="B30" s="17">
        <v>2</v>
      </c>
      <c r="C30" s="6" t="s">
        <v>1</v>
      </c>
      <c r="D30" s="6" t="s">
        <v>28</v>
      </c>
      <c r="E30" s="17">
        <v>0.04</v>
      </c>
      <c r="F30" s="6" t="s">
        <v>29</v>
      </c>
      <c r="G30" s="6" t="s">
        <v>30</v>
      </c>
      <c r="H30" s="10">
        <f>((B30*365)/12)*E30</f>
        <v>2.4333333333333336</v>
      </c>
      <c r="I30" s="11" t="s">
        <v>20</v>
      </c>
      <c r="J30" s="10">
        <f>(B30*365)*E30</f>
        <v>29.2</v>
      </c>
      <c r="K30" s="11" t="s">
        <v>20</v>
      </c>
    </row>
    <row r="31" spans="1:11">
      <c r="A31" s="6" t="s">
        <v>24</v>
      </c>
      <c r="B31" s="17">
        <v>1</v>
      </c>
      <c r="C31" s="6" t="s">
        <v>1</v>
      </c>
      <c r="D31" s="6" t="s">
        <v>28</v>
      </c>
      <c r="E31" s="17">
        <v>0.04</v>
      </c>
      <c r="F31" s="6" t="s">
        <v>29</v>
      </c>
      <c r="G31" s="6" t="s">
        <v>30</v>
      </c>
      <c r="H31" s="10">
        <f t="shared" ref="H31:H34" si="0">((B31*365)/12)*E31</f>
        <v>1.2166666666666668</v>
      </c>
      <c r="I31" s="11" t="s">
        <v>20</v>
      </c>
      <c r="J31" s="10">
        <f t="shared" ref="J31:J34" si="1">(B31*365)*E31</f>
        <v>14.6</v>
      </c>
      <c r="K31" s="11" t="s">
        <v>20</v>
      </c>
    </row>
    <row r="32" spans="1:11">
      <c r="A32" s="6" t="s">
        <v>25</v>
      </c>
      <c r="B32" s="17">
        <v>0.25</v>
      </c>
      <c r="C32" s="6" t="s">
        <v>1</v>
      </c>
      <c r="D32" s="6" t="s">
        <v>28</v>
      </c>
      <c r="E32" s="17">
        <v>0.04</v>
      </c>
      <c r="F32" s="6" t="s">
        <v>29</v>
      </c>
      <c r="G32" s="6" t="s">
        <v>30</v>
      </c>
      <c r="H32" s="10">
        <f t="shared" si="0"/>
        <v>0.3041666666666667</v>
      </c>
      <c r="I32" s="11" t="s">
        <v>20</v>
      </c>
      <c r="J32" s="10">
        <f t="shared" si="1"/>
        <v>3.65</v>
      </c>
      <c r="K32" s="11" t="s">
        <v>20</v>
      </c>
    </row>
    <row r="33" spans="1:11">
      <c r="A33" s="6" t="s">
        <v>27</v>
      </c>
      <c r="B33" s="17">
        <v>0.5</v>
      </c>
      <c r="C33" s="6" t="s">
        <v>1</v>
      </c>
      <c r="D33" s="6" t="s">
        <v>28</v>
      </c>
      <c r="E33" s="17">
        <v>0.04</v>
      </c>
      <c r="F33" s="6" t="s">
        <v>29</v>
      </c>
      <c r="G33" s="6" t="s">
        <v>30</v>
      </c>
      <c r="H33" s="10">
        <f t="shared" si="0"/>
        <v>0.60833333333333339</v>
      </c>
      <c r="I33" s="11" t="s">
        <v>20</v>
      </c>
      <c r="J33" s="10">
        <f t="shared" si="1"/>
        <v>7.3</v>
      </c>
      <c r="K33" s="11" t="s">
        <v>20</v>
      </c>
    </row>
    <row r="34" spans="1:11">
      <c r="A34" s="6" t="s">
        <v>26</v>
      </c>
      <c r="B34" s="17">
        <v>0.5</v>
      </c>
      <c r="C34" s="6" t="s">
        <v>1</v>
      </c>
      <c r="D34" s="6" t="s">
        <v>28</v>
      </c>
      <c r="E34" s="17">
        <v>0.04</v>
      </c>
      <c r="F34" s="6" t="s">
        <v>29</v>
      </c>
      <c r="G34" s="6" t="s">
        <v>30</v>
      </c>
      <c r="H34" s="10">
        <f t="shared" si="0"/>
        <v>0.60833333333333339</v>
      </c>
      <c r="I34" s="11" t="s">
        <v>20</v>
      </c>
      <c r="J34" s="10">
        <f t="shared" si="1"/>
        <v>7.3</v>
      </c>
      <c r="K34" s="11" t="s">
        <v>20</v>
      </c>
    </row>
    <row r="35" spans="1:11">
      <c r="A35" s="6"/>
      <c r="B35" s="36">
        <f>SUM(B29:B34)</f>
        <v>5.25</v>
      </c>
      <c r="C35" s="6" t="s">
        <v>44</v>
      </c>
      <c r="D35" s="6"/>
      <c r="E35" s="6"/>
      <c r="F35" s="6"/>
      <c r="G35" s="6"/>
      <c r="H35" s="6"/>
      <c r="I35" s="6"/>
      <c r="J35" s="6"/>
      <c r="K35" s="6"/>
    </row>
    <row r="36" spans="1:11">
      <c r="A36" s="5" t="s">
        <v>33</v>
      </c>
      <c r="B36" s="6"/>
      <c r="C36" s="6"/>
      <c r="D36" s="6"/>
      <c r="E36" s="6"/>
      <c r="F36" s="6"/>
      <c r="G36" s="6"/>
      <c r="H36" s="3">
        <f>SUM(H29:H34)</f>
        <v>6.3875000000000011</v>
      </c>
      <c r="I36" s="12" t="s">
        <v>20</v>
      </c>
      <c r="J36" s="3">
        <f>SUM(J29:J34)</f>
        <v>76.649999999999991</v>
      </c>
      <c r="K36" s="12" t="s">
        <v>20</v>
      </c>
    </row>
    <row r="37" spans="1:1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>
      <c r="A38" s="5" t="s">
        <v>37</v>
      </c>
      <c r="B38" s="4">
        <f>C24+J36</f>
        <v>358.91666666666663</v>
      </c>
      <c r="C38" s="6" t="s">
        <v>20</v>
      </c>
      <c r="D38" s="19" t="s">
        <v>48</v>
      </c>
      <c r="E38" s="19"/>
      <c r="F38" s="19"/>
      <c r="G38" s="19"/>
      <c r="H38" s="19"/>
      <c r="I38" s="19"/>
      <c r="J38" s="19"/>
      <c r="K38" s="19"/>
    </row>
    <row r="39" spans="1:11">
      <c r="A39" s="6"/>
      <c r="B39" s="6"/>
      <c r="C39" s="6"/>
      <c r="D39" s="19"/>
      <c r="E39" s="19"/>
      <c r="F39" s="19"/>
      <c r="G39" s="19"/>
      <c r="H39" s="19"/>
      <c r="I39" s="19"/>
      <c r="J39" s="19"/>
      <c r="K39" s="19"/>
    </row>
  </sheetData>
  <sheetProtection password="EB45" sheet="1" objects="1" scenarios="1" selectLockedCells="1"/>
  <mergeCells count="21">
    <mergeCell ref="D38:K38"/>
    <mergeCell ref="D39:K39"/>
    <mergeCell ref="A1:H1"/>
    <mergeCell ref="D2:H2"/>
    <mergeCell ref="A3:H3"/>
    <mergeCell ref="D20:H20"/>
    <mergeCell ref="A5:H5"/>
    <mergeCell ref="E6:H11"/>
    <mergeCell ref="A11:A14"/>
    <mergeCell ref="A6:A10"/>
    <mergeCell ref="C13:G13"/>
    <mergeCell ref="B4:H4"/>
    <mergeCell ref="D15:H15"/>
    <mergeCell ref="D16:H16"/>
    <mergeCell ref="D17:H17"/>
    <mergeCell ref="D18:H18"/>
    <mergeCell ref="D19:H19"/>
    <mergeCell ref="D21:H21"/>
    <mergeCell ref="D22:H22"/>
    <mergeCell ref="A25:H25"/>
    <mergeCell ref="F24:G24"/>
  </mergeCells>
  <printOptions horizontalCentered="1" verticalCentered="1"/>
  <pageMargins left="0.23622047244094491" right="0.23622047244094491" top="0.15748031496062992" bottom="0.15748031496062992" header="0" footer="0"/>
  <pageSetup paperSize="9" scale="9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="145" zoomScaleNormal="145" workbookViewId="0">
      <selection activeCell="E37" sqref="E37"/>
    </sheetView>
  </sheetViews>
  <sheetFormatPr baseColWidth="10" defaultRowHeight="15"/>
  <cols>
    <col min="1" max="1" width="37.5703125" bestFit="1" customWidth="1"/>
    <col min="4" max="4" width="12" customWidth="1"/>
    <col min="6" max="6" width="9" customWidth="1"/>
    <col min="7" max="7" width="7.42578125" customWidth="1"/>
  </cols>
  <sheetData>
    <row r="1" spans="1:11">
      <c r="A1" s="19"/>
      <c r="B1" s="19"/>
      <c r="C1" s="19"/>
      <c r="D1" s="19"/>
      <c r="E1" s="19"/>
      <c r="F1" s="19"/>
      <c r="G1" s="19"/>
      <c r="H1" s="19"/>
      <c r="I1" s="6"/>
      <c r="J1" s="6"/>
      <c r="K1" s="6"/>
    </row>
    <row r="2" spans="1:11">
      <c r="A2" s="5" t="s">
        <v>42</v>
      </c>
      <c r="B2" s="13">
        <v>6</v>
      </c>
      <c r="C2" s="5" t="s">
        <v>1</v>
      </c>
      <c r="D2" s="19"/>
      <c r="E2" s="19"/>
      <c r="F2" s="19"/>
      <c r="G2" s="19"/>
      <c r="H2" s="19"/>
      <c r="I2" s="6"/>
      <c r="J2" s="6"/>
      <c r="K2" s="6"/>
    </row>
    <row r="3" spans="1:11">
      <c r="A3" s="19"/>
      <c r="B3" s="19"/>
      <c r="C3" s="19"/>
      <c r="D3" s="19"/>
      <c r="E3" s="19"/>
      <c r="F3" s="19"/>
      <c r="G3" s="19"/>
      <c r="H3" s="19"/>
      <c r="I3" s="6"/>
      <c r="J3" s="6"/>
      <c r="K3" s="6"/>
    </row>
    <row r="4" spans="1:11">
      <c r="A4" s="34" t="s">
        <v>2</v>
      </c>
      <c r="B4" s="5" t="s">
        <v>3</v>
      </c>
      <c r="C4" s="14">
        <v>85</v>
      </c>
      <c r="D4" s="5" t="s">
        <v>7</v>
      </c>
      <c r="E4" s="6"/>
      <c r="F4" s="6"/>
      <c r="G4" s="19"/>
      <c r="H4" s="19"/>
      <c r="I4" s="6"/>
      <c r="J4" s="6"/>
      <c r="K4" s="6"/>
    </row>
    <row r="5" spans="1:11">
      <c r="A5" s="34"/>
      <c r="B5" s="19"/>
      <c r="C5" s="19"/>
      <c r="D5" s="19"/>
      <c r="E5" s="19"/>
      <c r="F5" s="19"/>
      <c r="G5" s="19"/>
      <c r="H5" s="19"/>
      <c r="I5" s="6"/>
      <c r="J5" s="6"/>
      <c r="K5" s="6"/>
    </row>
    <row r="6" spans="1:11">
      <c r="A6" s="34"/>
      <c r="B6" s="5" t="s">
        <v>5</v>
      </c>
      <c r="C6" s="14">
        <v>35</v>
      </c>
      <c r="D6" s="6" t="s">
        <v>4</v>
      </c>
      <c r="E6" s="19"/>
      <c r="F6" s="20"/>
      <c r="G6" s="1">
        <f>(C4*C6)/1000</f>
        <v>2.9750000000000001</v>
      </c>
      <c r="H6" s="6" t="s">
        <v>1</v>
      </c>
      <c r="I6" s="6"/>
      <c r="J6" s="6"/>
      <c r="K6" s="6"/>
    </row>
    <row r="7" spans="1:11">
      <c r="A7" s="34"/>
      <c r="B7" s="19"/>
      <c r="C7" s="19"/>
      <c r="D7" s="19"/>
      <c r="E7" s="19"/>
      <c r="F7" s="19"/>
      <c r="G7" s="19"/>
      <c r="H7" s="19"/>
      <c r="I7" s="6"/>
      <c r="J7" s="6"/>
      <c r="K7" s="6"/>
    </row>
    <row r="8" spans="1:11">
      <c r="A8" s="34"/>
      <c r="B8" s="5" t="s">
        <v>5</v>
      </c>
      <c r="C8" s="14">
        <v>2500</v>
      </c>
      <c r="D8" s="6" t="s">
        <v>6</v>
      </c>
      <c r="E8" s="19"/>
      <c r="F8" s="20"/>
      <c r="G8" s="1">
        <f>C8/1000</f>
        <v>2.5</v>
      </c>
      <c r="H8" s="6" t="s">
        <v>1</v>
      </c>
      <c r="I8" s="6"/>
      <c r="J8" s="6"/>
      <c r="K8" s="6"/>
    </row>
    <row r="9" spans="1:11">
      <c r="A9" s="34"/>
      <c r="B9" s="19"/>
      <c r="C9" s="19"/>
      <c r="D9" s="19"/>
      <c r="E9" s="19"/>
      <c r="F9" s="19"/>
      <c r="G9" s="19"/>
      <c r="H9" s="19"/>
      <c r="I9" s="6"/>
      <c r="J9" s="6"/>
      <c r="K9" s="6"/>
    </row>
    <row r="10" spans="1:11">
      <c r="A10" s="19"/>
      <c r="B10" s="19"/>
      <c r="C10" s="19"/>
      <c r="D10" s="19"/>
      <c r="E10" s="19"/>
      <c r="F10" s="19"/>
      <c r="G10" s="19"/>
      <c r="H10" s="19"/>
      <c r="I10" s="6"/>
      <c r="J10" s="6"/>
      <c r="K10" s="6"/>
    </row>
    <row r="11" spans="1:11" ht="15" customHeight="1">
      <c r="A11" s="22" t="s">
        <v>8</v>
      </c>
      <c r="B11" s="15">
        <v>3</v>
      </c>
      <c r="C11" s="6" t="s">
        <v>9</v>
      </c>
      <c r="D11" s="6"/>
      <c r="E11" s="19"/>
      <c r="F11" s="19"/>
      <c r="G11" s="19"/>
      <c r="H11" s="19"/>
      <c r="I11" s="6"/>
      <c r="J11" s="6"/>
      <c r="K11" s="6"/>
    </row>
    <row r="12" spans="1:11">
      <c r="A12" s="22"/>
      <c r="B12" s="15">
        <v>2</v>
      </c>
      <c r="C12" s="6" t="s">
        <v>10</v>
      </c>
      <c r="D12" s="6"/>
      <c r="E12" s="19"/>
      <c r="F12" s="19"/>
      <c r="G12" s="19"/>
      <c r="H12" s="19"/>
      <c r="I12" s="6"/>
      <c r="J12" s="6"/>
      <c r="K12" s="6"/>
    </row>
    <row r="13" spans="1:11">
      <c r="A13" s="22"/>
      <c r="B13" s="15">
        <v>1</v>
      </c>
      <c r="C13" s="6" t="s">
        <v>11</v>
      </c>
      <c r="D13" s="6"/>
      <c r="E13" s="19"/>
      <c r="F13" s="19"/>
      <c r="G13" s="19"/>
      <c r="H13" s="19"/>
      <c r="I13" s="6"/>
      <c r="J13" s="6"/>
      <c r="K13" s="6"/>
    </row>
    <row r="14" spans="1:11">
      <c r="A14" s="22"/>
      <c r="B14" s="15"/>
      <c r="C14" s="6" t="s">
        <v>12</v>
      </c>
      <c r="D14" s="6"/>
      <c r="E14" s="19"/>
      <c r="F14" s="19"/>
      <c r="G14" s="19"/>
      <c r="H14" s="19"/>
      <c r="I14" s="6"/>
      <c r="J14" s="6"/>
      <c r="K14" s="6"/>
    </row>
    <row r="15" spans="1:11">
      <c r="A15" s="21"/>
      <c r="B15" s="15"/>
      <c r="C15" s="6" t="s">
        <v>13</v>
      </c>
      <c r="D15" s="6"/>
      <c r="E15" s="19"/>
      <c r="F15" s="19"/>
      <c r="G15" s="19"/>
      <c r="H15" s="19"/>
      <c r="I15" s="6"/>
      <c r="J15" s="6"/>
      <c r="K15" s="6"/>
    </row>
    <row r="16" spans="1:11">
      <c r="A16" s="21"/>
      <c r="B16" s="15"/>
      <c r="C16" s="6" t="s">
        <v>16</v>
      </c>
      <c r="D16" s="6"/>
      <c r="E16" s="19"/>
      <c r="F16" s="19"/>
      <c r="G16" s="19"/>
      <c r="H16" s="19"/>
      <c r="I16" s="6"/>
      <c r="J16" s="6"/>
      <c r="K16" s="6"/>
    </row>
    <row r="17" spans="1:11">
      <c r="A17" s="19"/>
      <c r="B17" s="3">
        <f>SUM(B11:B16)</f>
        <v>6</v>
      </c>
      <c r="C17" s="5" t="s">
        <v>14</v>
      </c>
      <c r="D17" s="6"/>
      <c r="E17" s="6"/>
      <c r="F17" s="6"/>
      <c r="G17" s="6"/>
      <c r="H17" s="6"/>
      <c r="I17" s="6"/>
      <c r="J17" s="6"/>
      <c r="K17" s="6"/>
    </row>
    <row r="18" spans="1:11">
      <c r="A18" s="19"/>
      <c r="B18" s="6"/>
      <c r="C18" s="23" t="s">
        <v>15</v>
      </c>
      <c r="D18" s="23"/>
      <c r="E18" s="23"/>
      <c r="F18" s="23"/>
      <c r="G18" s="23"/>
      <c r="H18" s="6"/>
      <c r="I18" s="6"/>
      <c r="J18" s="6"/>
      <c r="K18" s="6"/>
    </row>
    <row r="19" spans="1:11">
      <c r="A19" s="19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>
      <c r="A20" s="6" t="s">
        <v>17</v>
      </c>
      <c r="B20" s="2">
        <f>B2*365</f>
        <v>2190</v>
      </c>
      <c r="C20" s="5" t="s">
        <v>1</v>
      </c>
      <c r="D20" s="19"/>
      <c r="E20" s="19"/>
      <c r="F20" s="19"/>
      <c r="G20" s="19"/>
      <c r="H20" s="19"/>
      <c r="I20" s="6"/>
      <c r="J20" s="6"/>
      <c r="K20" s="6"/>
    </row>
    <row r="21" spans="1:11">
      <c r="A21" s="6"/>
      <c r="B21" s="6"/>
      <c r="C21" s="6"/>
      <c r="D21" s="19"/>
      <c r="E21" s="19"/>
      <c r="F21" s="19"/>
      <c r="G21" s="19"/>
      <c r="H21" s="19"/>
      <c r="I21" s="6"/>
      <c r="J21" s="6"/>
      <c r="K21" s="6"/>
    </row>
    <row r="22" spans="1:11">
      <c r="A22" s="5" t="s">
        <v>18</v>
      </c>
      <c r="B22" s="6"/>
      <c r="C22" s="6"/>
      <c r="D22" s="19" t="s">
        <v>43</v>
      </c>
      <c r="E22" s="19"/>
      <c r="F22" s="19"/>
      <c r="G22" s="19"/>
      <c r="H22" s="19"/>
      <c r="I22" s="35"/>
      <c r="J22" s="35"/>
      <c r="K22" s="35"/>
    </row>
    <row r="23" spans="1:11">
      <c r="A23" s="5" t="s">
        <v>19</v>
      </c>
      <c r="B23" s="16">
        <v>1.29</v>
      </c>
      <c r="C23" s="6" t="s">
        <v>20</v>
      </c>
      <c r="D23" s="19"/>
      <c r="E23" s="19"/>
      <c r="F23" s="19"/>
      <c r="G23" s="19"/>
      <c r="H23" s="19"/>
      <c r="I23" s="6"/>
      <c r="J23" s="6"/>
      <c r="K23" s="6"/>
    </row>
    <row r="24" spans="1:11">
      <c r="A24" s="6"/>
      <c r="B24" s="6"/>
      <c r="C24" s="6"/>
      <c r="D24" s="19"/>
      <c r="E24" s="19"/>
      <c r="F24" s="19"/>
      <c r="G24" s="19"/>
      <c r="H24" s="19"/>
      <c r="I24" s="6"/>
      <c r="J24" s="6"/>
      <c r="K24" s="6"/>
    </row>
    <row r="25" spans="1:11">
      <c r="A25" s="5" t="s">
        <v>21</v>
      </c>
      <c r="B25" s="17">
        <v>1</v>
      </c>
      <c r="C25" s="6" t="s">
        <v>1</v>
      </c>
      <c r="D25" s="19"/>
      <c r="E25" s="19"/>
      <c r="F25" s="19"/>
      <c r="G25" s="19"/>
      <c r="H25" s="19"/>
      <c r="I25" s="6"/>
      <c r="J25" s="6"/>
      <c r="K25" s="6"/>
    </row>
    <row r="26" spans="1:11">
      <c r="A26" s="7" t="s">
        <v>22</v>
      </c>
      <c r="B26" s="6"/>
      <c r="C26" s="6"/>
      <c r="D26" s="19"/>
      <c r="E26" s="19"/>
      <c r="F26" s="19"/>
      <c r="G26" s="19"/>
      <c r="H26" s="19"/>
      <c r="I26" s="6"/>
      <c r="J26" s="6"/>
      <c r="K26" s="6"/>
    </row>
    <row r="27" spans="1:11" ht="15.75" thickBot="1">
      <c r="A27" s="6"/>
      <c r="B27" s="6"/>
      <c r="C27" s="6"/>
      <c r="D27" s="19"/>
      <c r="E27" s="19"/>
      <c r="F27" s="19"/>
      <c r="G27" s="19"/>
      <c r="H27" s="19"/>
      <c r="I27" s="6"/>
      <c r="J27" s="6"/>
      <c r="K27" s="6"/>
    </row>
    <row r="28" spans="1:11">
      <c r="A28" s="5" t="s">
        <v>46</v>
      </c>
      <c r="B28" s="24" t="s">
        <v>31</v>
      </c>
      <c r="C28" s="24" t="s">
        <v>32</v>
      </c>
      <c r="D28" s="5"/>
      <c r="E28" s="25" t="s">
        <v>38</v>
      </c>
      <c r="F28" s="26"/>
      <c r="G28" s="26"/>
      <c r="H28" s="26"/>
      <c r="I28" s="27"/>
      <c r="J28" s="6"/>
      <c r="K28" s="6"/>
    </row>
    <row r="29" spans="1:11" ht="15.75" thickBot="1">
      <c r="A29" s="5" t="s">
        <v>47</v>
      </c>
      <c r="B29" s="31">
        <f>(B20/B25)*B23/12</f>
        <v>235.42499999999998</v>
      </c>
      <c r="C29" s="32">
        <f>(B20/B25)*B23</f>
        <v>2825.1</v>
      </c>
      <c r="D29" s="5"/>
      <c r="E29" s="28"/>
      <c r="F29" s="33">
        <f>(B20/B25)*B23*30</f>
        <v>84753</v>
      </c>
      <c r="G29" s="33"/>
      <c r="H29" s="29"/>
      <c r="I29" s="30"/>
      <c r="J29" s="6"/>
      <c r="K29" s="6"/>
    </row>
    <row r="30" spans="1:11">
      <c r="A30" s="19"/>
      <c r="B30" s="19"/>
      <c r="C30" s="19"/>
      <c r="D30" s="19"/>
      <c r="E30" s="19"/>
      <c r="F30" s="19"/>
      <c r="G30" s="19"/>
      <c r="H30" s="19"/>
      <c r="I30" s="6"/>
      <c r="J30" s="6"/>
      <c r="K30" s="6"/>
    </row>
    <row r="31" spans="1:11">
      <c r="A31" s="8" t="s">
        <v>23</v>
      </c>
      <c r="B31" s="7" t="s">
        <v>45</v>
      </c>
      <c r="C31" s="6"/>
      <c r="D31" s="6"/>
      <c r="E31" s="6"/>
      <c r="F31" s="6"/>
      <c r="G31" s="6"/>
      <c r="H31" s="6"/>
      <c r="I31" s="6"/>
      <c r="J31" s="6"/>
      <c r="K31" s="6"/>
    </row>
    <row r="32" spans="1:11">
      <c r="A32" s="8"/>
      <c r="B32" s="7"/>
      <c r="C32" s="6"/>
      <c r="D32" s="6"/>
      <c r="E32" s="6"/>
      <c r="F32" s="6"/>
      <c r="G32" s="6"/>
      <c r="H32" s="6"/>
      <c r="I32" s="6"/>
      <c r="J32" s="6"/>
      <c r="K32" s="6"/>
    </row>
    <row r="33" spans="1:11">
      <c r="A33" s="7"/>
      <c r="B33" s="6"/>
      <c r="C33" s="6"/>
      <c r="D33" s="6"/>
      <c r="E33" s="6"/>
      <c r="F33" s="6"/>
      <c r="G33" s="6"/>
      <c r="H33" s="9" t="s">
        <v>31</v>
      </c>
      <c r="I33" s="6"/>
      <c r="J33" s="9" t="s">
        <v>32</v>
      </c>
      <c r="K33" s="6"/>
    </row>
    <row r="34" spans="1:11">
      <c r="A34" s="6" t="s">
        <v>39</v>
      </c>
      <c r="B34" s="17">
        <v>1</v>
      </c>
      <c r="C34" s="6" t="s">
        <v>1</v>
      </c>
      <c r="D34" s="6" t="s">
        <v>28</v>
      </c>
      <c r="E34" s="17">
        <v>1.29</v>
      </c>
      <c r="F34" s="6" t="s">
        <v>29</v>
      </c>
      <c r="G34" s="6" t="s">
        <v>30</v>
      </c>
      <c r="H34" s="10">
        <f>((B34*365)/12)*E34</f>
        <v>39.237500000000004</v>
      </c>
      <c r="I34" s="11" t="s">
        <v>20</v>
      </c>
      <c r="J34" s="10">
        <f>(B34*365)*E34</f>
        <v>470.85</v>
      </c>
      <c r="K34" s="11" t="s">
        <v>20</v>
      </c>
    </row>
    <row r="35" spans="1:11">
      <c r="A35" s="6" t="s">
        <v>35</v>
      </c>
      <c r="B35" s="17">
        <v>2</v>
      </c>
      <c r="C35" s="6" t="s">
        <v>1</v>
      </c>
      <c r="D35" s="6" t="s">
        <v>28</v>
      </c>
      <c r="E35" s="17">
        <v>1.29</v>
      </c>
      <c r="F35" s="6" t="s">
        <v>29</v>
      </c>
      <c r="G35" s="6" t="s">
        <v>30</v>
      </c>
      <c r="H35" s="10">
        <f>((B35*365)/12)*E35</f>
        <v>78.475000000000009</v>
      </c>
      <c r="I35" s="11" t="s">
        <v>20</v>
      </c>
      <c r="J35" s="10">
        <f>(B35*365)*E35</f>
        <v>941.7</v>
      </c>
      <c r="K35" s="11" t="s">
        <v>20</v>
      </c>
    </row>
    <row r="36" spans="1:11">
      <c r="A36" s="6" t="s">
        <v>24</v>
      </c>
      <c r="B36" s="17">
        <v>1</v>
      </c>
      <c r="C36" s="6" t="s">
        <v>1</v>
      </c>
      <c r="D36" s="6" t="s">
        <v>28</v>
      </c>
      <c r="E36" s="17">
        <v>1.29</v>
      </c>
      <c r="F36" s="6" t="s">
        <v>29</v>
      </c>
      <c r="G36" s="6" t="s">
        <v>30</v>
      </c>
      <c r="H36" s="10">
        <f t="shared" ref="H36:H39" si="0">((B36*365)/12)*E36</f>
        <v>39.237500000000004</v>
      </c>
      <c r="I36" s="11" t="s">
        <v>20</v>
      </c>
      <c r="J36" s="10">
        <f t="shared" ref="J36:J39" si="1">(B36*365)*E36</f>
        <v>470.85</v>
      </c>
      <c r="K36" s="11" t="s">
        <v>20</v>
      </c>
    </row>
    <row r="37" spans="1:11">
      <c r="A37" s="6" t="s">
        <v>25</v>
      </c>
      <c r="B37" s="17">
        <v>0.25</v>
      </c>
      <c r="C37" s="6" t="s">
        <v>1</v>
      </c>
      <c r="D37" s="6" t="s">
        <v>28</v>
      </c>
      <c r="E37" s="17">
        <v>1.29</v>
      </c>
      <c r="F37" s="6" t="s">
        <v>29</v>
      </c>
      <c r="G37" s="6" t="s">
        <v>30</v>
      </c>
      <c r="H37" s="10">
        <f t="shared" si="0"/>
        <v>9.8093750000000011</v>
      </c>
      <c r="I37" s="11" t="s">
        <v>20</v>
      </c>
      <c r="J37" s="10">
        <f t="shared" si="1"/>
        <v>117.71250000000001</v>
      </c>
      <c r="K37" s="11" t="s">
        <v>20</v>
      </c>
    </row>
    <row r="38" spans="1:11">
      <c r="A38" s="6" t="s">
        <v>27</v>
      </c>
      <c r="B38" s="17">
        <v>0.5</v>
      </c>
      <c r="C38" s="6" t="s">
        <v>1</v>
      </c>
      <c r="D38" s="6" t="s">
        <v>28</v>
      </c>
      <c r="E38" s="17">
        <v>1.29</v>
      </c>
      <c r="F38" s="6" t="s">
        <v>29</v>
      </c>
      <c r="G38" s="6" t="s">
        <v>30</v>
      </c>
      <c r="H38" s="10">
        <f t="shared" si="0"/>
        <v>19.618750000000002</v>
      </c>
      <c r="I38" s="11" t="s">
        <v>20</v>
      </c>
      <c r="J38" s="10">
        <f t="shared" si="1"/>
        <v>235.42500000000001</v>
      </c>
      <c r="K38" s="11" t="s">
        <v>20</v>
      </c>
    </row>
    <row r="39" spans="1:11">
      <c r="A39" s="6" t="s">
        <v>26</v>
      </c>
      <c r="B39" s="17">
        <v>0.5</v>
      </c>
      <c r="C39" s="6" t="s">
        <v>1</v>
      </c>
      <c r="D39" s="6" t="s">
        <v>28</v>
      </c>
      <c r="E39" s="17">
        <v>1.29</v>
      </c>
      <c r="F39" s="6" t="s">
        <v>29</v>
      </c>
      <c r="G39" s="6" t="s">
        <v>30</v>
      </c>
      <c r="H39" s="10">
        <f t="shared" si="0"/>
        <v>19.618750000000002</v>
      </c>
      <c r="I39" s="11" t="s">
        <v>20</v>
      </c>
      <c r="J39" s="10">
        <f t="shared" si="1"/>
        <v>235.42500000000001</v>
      </c>
      <c r="K39" s="11" t="s">
        <v>20</v>
      </c>
    </row>
    <row r="40" spans="1:11">
      <c r="A40" s="6"/>
      <c r="B40" s="36">
        <f>SUM(B34:B39)</f>
        <v>5.25</v>
      </c>
      <c r="C40" s="6" t="s">
        <v>44</v>
      </c>
      <c r="D40" s="6"/>
      <c r="E40" s="6"/>
      <c r="F40" s="6"/>
      <c r="G40" s="6"/>
      <c r="H40" s="6"/>
      <c r="I40" s="6"/>
      <c r="J40" s="6"/>
      <c r="K40" s="6"/>
    </row>
    <row r="41" spans="1:11">
      <c r="A41" s="5" t="s">
        <v>33</v>
      </c>
      <c r="B41" s="6"/>
      <c r="C41" s="6"/>
      <c r="D41" s="6"/>
      <c r="E41" s="6"/>
      <c r="F41" s="6"/>
      <c r="G41" s="6"/>
      <c r="H41" s="3">
        <f>SUM(H34:H39)</f>
        <v>205.99687500000002</v>
      </c>
      <c r="I41" s="12" t="s">
        <v>20</v>
      </c>
      <c r="J41" s="3">
        <f>SUM(J34:J39)</f>
        <v>2471.9625000000005</v>
      </c>
      <c r="K41" s="12" t="s">
        <v>20</v>
      </c>
    </row>
    <row r="42" spans="1:1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>
      <c r="A43" s="5" t="s">
        <v>37</v>
      </c>
      <c r="B43" s="4">
        <f>C29+J41</f>
        <v>5297.0625</v>
      </c>
      <c r="C43" s="6" t="s">
        <v>20</v>
      </c>
      <c r="D43" s="19" t="s">
        <v>49</v>
      </c>
      <c r="E43" s="19"/>
      <c r="F43" s="19"/>
      <c r="G43" s="19"/>
      <c r="H43" s="19"/>
      <c r="I43" s="19"/>
      <c r="J43" s="19"/>
      <c r="K43" s="19"/>
    </row>
    <row r="44" spans="1:1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</sheetData>
  <sheetProtection password="EB45" sheet="1" objects="1" scenarios="1" selectLockedCells="1"/>
  <mergeCells count="26">
    <mergeCell ref="D27:H27"/>
    <mergeCell ref="F29:G29"/>
    <mergeCell ref="A30:H30"/>
    <mergeCell ref="D22:K22"/>
    <mergeCell ref="D43:K43"/>
    <mergeCell ref="D21:H21"/>
    <mergeCell ref="D23:H23"/>
    <mergeCell ref="D24:H24"/>
    <mergeCell ref="D25:H25"/>
    <mergeCell ref="D26:H26"/>
    <mergeCell ref="A10:H10"/>
    <mergeCell ref="A11:A15"/>
    <mergeCell ref="E11:H16"/>
    <mergeCell ref="A16:A19"/>
    <mergeCell ref="C18:G18"/>
    <mergeCell ref="D20:H20"/>
    <mergeCell ref="A1:H1"/>
    <mergeCell ref="D2:H2"/>
    <mergeCell ref="A3:H3"/>
    <mergeCell ref="A4:A9"/>
    <mergeCell ref="G4:H4"/>
    <mergeCell ref="B5:H5"/>
    <mergeCell ref="E6:F6"/>
    <mergeCell ref="B7:H7"/>
    <mergeCell ref="E8:F8"/>
    <mergeCell ref="B9:H9"/>
  </mergeCells>
  <printOptions horizontalCentered="1" verticalCentered="1"/>
  <pageMargins left="0.23622047244094491" right="0.23622047244094491" top="0.15748031496062992" bottom="0.15748031496062992" header="0" footer="0"/>
  <pageSetup paperSize="9"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Ist-Zustand</vt:lpstr>
      <vt:lpstr>Kalkulation Soll-Zustand</vt:lpstr>
      <vt:lpstr>'Ist-Zustand'!Druckbereich</vt:lpstr>
      <vt:lpstr>'Kalkulation Soll-Zustand'!Druckbereich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cp:lastPrinted>2021-02-12T21:39:55Z</cp:lastPrinted>
  <dcterms:created xsi:type="dcterms:W3CDTF">2021-02-12T20:25:11Z</dcterms:created>
  <dcterms:modified xsi:type="dcterms:W3CDTF">2021-05-25T20:53:31Z</dcterms:modified>
</cp:coreProperties>
</file>